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NABAVE\Održ. mjerno regulacijske opreme 2025\"/>
    </mc:Choice>
  </mc:AlternateContent>
  <xr:revisionPtr revIDLastSave="0" documentId="13_ncr:1_{4E6A77D0-23B4-448E-9A3A-A2E496C20787}" xr6:coauthVersionLast="47" xr6:coauthVersionMax="47" xr10:uidLastSave="{00000000-0000-0000-0000-000000000000}"/>
  <bookViews>
    <workbookView xWindow="-120" yWindow="-120" windowWidth="29040" windowHeight="15720" tabRatio="500" activeTab="3" xr2:uid="{00000000-000D-0000-FFFF-FFFF00000000}"/>
  </bookViews>
  <sheets>
    <sheet name="Naslovna" sheetId="1" r:id="rId1"/>
    <sheet name="Pregled i intervencije" sheetId="2" r:id="rId2"/>
    <sheet name="Oprema" sheetId="3" r:id="rId3"/>
    <sheet name="UKUPNO" sheetId="4" r:id="rId4"/>
  </sheets>
  <definedNames>
    <definedName name="_xlnm.Print_Area" localSheetId="2">Oprema!$A$1:$F$12</definedName>
    <definedName name="_xlnm.Print_Area" localSheetId="1">'Pregled i intervencije'!$A$1:$F$32</definedName>
  </definedName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3" l="1"/>
  <c r="G3" i="4" s="1"/>
  <c r="F11" i="3"/>
  <c r="F10" i="3"/>
  <c r="F9" i="3"/>
  <c r="F8" i="3"/>
  <c r="F7" i="3"/>
  <c r="F6" i="3"/>
  <c r="F5" i="3"/>
  <c r="F4" i="3"/>
  <c r="F3" i="3"/>
  <c r="F28" i="2"/>
  <c r="F29" i="2" s="1"/>
  <c r="F24" i="2"/>
  <c r="D23" i="2"/>
  <c r="F23" i="2" s="1"/>
  <c r="F25" i="2" s="1"/>
  <c r="F20" i="2"/>
  <c r="F19" i="2"/>
  <c r="F18" i="2"/>
  <c r="F15" i="2"/>
  <c r="F13" i="2"/>
  <c r="F12" i="2"/>
  <c r="F9" i="2"/>
  <c r="F8" i="2"/>
  <c r="F5" i="2"/>
  <c r="F4" i="2"/>
  <c r="F32" i="2" l="1"/>
  <c r="G2" i="4" s="1"/>
  <c r="G4" i="4" s="1"/>
</calcChain>
</file>

<file path=xl/sharedStrings.xml><?xml version="1.0" encoding="utf-8"?>
<sst xmlns="http://schemas.openxmlformats.org/spreadsheetml/2006/main" count="101" uniqueCount="80">
  <si>
    <r>
      <rPr>
        <b/>
        <sz val="26"/>
        <color rgb="FF000000"/>
        <rFont val="Arial"/>
        <family val="2"/>
        <charset val="238"/>
      </rPr>
      <t xml:space="preserve">            TROŠKOVNIK</t>
    </r>
    <r>
      <rPr>
        <b/>
        <sz val="20"/>
        <color rgb="FF000000"/>
        <rFont val="Arial"/>
        <family val="2"/>
        <charset val="238"/>
      </rPr>
      <t xml:space="preserve">                 </t>
    </r>
  </si>
  <si>
    <t xml:space="preserve">Održavanje mjerno-regulacijske opreme na vodoopskrbnom sustavu Ogulin </t>
  </si>
  <si>
    <t xml:space="preserve">Održavanje mjerno-regulacijske opreme </t>
  </si>
  <si>
    <t>RB</t>
  </si>
  <si>
    <t>RADOVI</t>
  </si>
  <si>
    <t>MJ.JED.</t>
  </si>
  <si>
    <t>OKVIRNA
KOLIČINA</t>
  </si>
  <si>
    <t>JEDINIČNA CIJENA
(eur bez PDV)</t>
  </si>
  <si>
    <t>UKUPNO
(eur bez PDV)</t>
  </si>
  <si>
    <t>I.1</t>
  </si>
  <si>
    <r>
      <rPr>
        <b/>
        <sz val="11"/>
        <rFont val="Arial"/>
        <family val="2"/>
        <charset val="1"/>
      </rPr>
      <t xml:space="preserve">Redovno održavanje - pregled uređaja sa dijagnostikom stanja uređaja jednom godišnje
Uređaji su </t>
    </r>
    <r>
      <rPr>
        <sz val="11"/>
        <rFont val="Arial"/>
        <family val="2"/>
        <charset val="1"/>
      </rPr>
      <t xml:space="preserve">podjeljeni u kategorije (loger tlaka, plovni i reducir ventil i vodomjer). 
 - Loger tlaka: ukupno instalirano u sustavu:  49 komada
 - Plovni i reducir ventil: ukupno instalirano u sustavu: 15 komada 
 - Elektromagnetski vodomjer: ukupno instalirano u sustavu: 10 komada
Ukupno instalirano 74 komada uređaja. </t>
    </r>
  </si>
  <si>
    <t>I.1.1</t>
  </si>
  <si>
    <t>Pregled uređaja jednom godišnje, dijagnostika stanja</t>
  </si>
  <si>
    <t>kom</t>
  </si>
  <si>
    <t>Ukupno I.1 Pregled uređaja sa dijagnostikom stanja uređaja jednom godišnje</t>
  </si>
  <si>
    <t>I.1.2.</t>
  </si>
  <si>
    <t>Mali servis opreme - radovi</t>
  </si>
  <si>
    <r>
      <rPr>
        <b/>
        <sz val="11"/>
        <rFont val="Arial"/>
        <family val="2"/>
        <charset val="1"/>
      </rPr>
      <t xml:space="preserve">Mjerno-regulacijska oprema
</t>
    </r>
    <r>
      <rPr>
        <sz val="11"/>
        <rFont val="Arial"/>
        <family val="2"/>
        <charset val="1"/>
      </rPr>
      <t>- čišćenje
- provjera funkcionalnosti</t>
    </r>
  </si>
  <si>
    <t>I1.2.1.</t>
  </si>
  <si>
    <t>Reducir i plovni ventil</t>
  </si>
  <si>
    <t xml:space="preserve">kom </t>
  </si>
  <si>
    <t>I1.2.2.</t>
  </si>
  <si>
    <t>Loger tlaka - rad na uređaju</t>
  </si>
  <si>
    <t>I.1.3.</t>
  </si>
  <si>
    <t>Veliki servis opreme - radovi</t>
  </si>
  <si>
    <r>
      <rPr>
        <b/>
        <sz val="11"/>
        <rFont val="Arial"/>
        <family val="2"/>
        <charset val="1"/>
      </rPr>
      <t xml:space="preserve">Regulatori tlaka i hvatači nečistoća
</t>
    </r>
    <r>
      <rPr>
        <sz val="11"/>
        <rFont val="Arial"/>
        <family val="2"/>
        <charset val="1"/>
      </rPr>
      <t xml:space="preserve">- čišćenje
- provjera funkcionalnosti
- zamjena membrana i O-ringova
- puštanje u rad
</t>
    </r>
    <r>
      <rPr>
        <b/>
        <sz val="11"/>
        <rFont val="Arial"/>
        <family val="2"/>
        <charset val="1"/>
      </rPr>
      <t xml:space="preserve">Turbinski vodomjer
</t>
    </r>
    <r>
      <rPr>
        <sz val="11"/>
        <rFont val="Arial"/>
        <family val="2"/>
        <charset val="1"/>
      </rPr>
      <t>- zamjena mehanizma vodomjera</t>
    </r>
  </si>
  <si>
    <t>I.1.3.1.</t>
  </si>
  <si>
    <t>I.1.3.2.</t>
  </si>
  <si>
    <t>Turbinski vodomjer DN80 - DN100</t>
  </si>
  <si>
    <t>Ukupno I.1, Radovi na redovnom godišnjem servisu opreme i uređaja instaliranih u sustavu</t>
  </si>
  <si>
    <t>I.2</t>
  </si>
  <si>
    <t>Utvrđivanje mjesta propuštanja</t>
  </si>
  <si>
    <t>I.2.1.</t>
  </si>
  <si>
    <t>Utvrđivanje mjesta propuštanja na cjevovodu</t>
  </si>
  <si>
    <t>m</t>
  </si>
  <si>
    <t>I.2.2.</t>
  </si>
  <si>
    <t>Izlazak na teren - putni troškovi</t>
  </si>
  <si>
    <t>km</t>
  </si>
  <si>
    <t xml:space="preserve">Ukupno I.2, Utvrđivanje mjesta propuštanja na cjevovodu </t>
  </si>
  <si>
    <t>I.3</t>
  </si>
  <si>
    <t>Daljinski nadzor mjerenja s mjerne oprme i nadzor gubitaka u sustavu</t>
  </si>
  <si>
    <t>I.3.1.</t>
  </si>
  <si>
    <t xml:space="preserve">Daljinski nadzor (49 logera x 6 mjeseci) </t>
  </si>
  <si>
    <t>I.3.2.</t>
  </si>
  <si>
    <t>Formiranjem baze podataka linijskih objekata u sustavu, pregled putem web preglednika  (49 logera x 6 mjeseci)</t>
  </si>
  <si>
    <t>Ukupno I.3, Daljinski nadzor rezultata mjerenja s mjerne oprme</t>
  </si>
  <si>
    <t>I.4.</t>
  </si>
  <si>
    <t>Hitne intervencije</t>
  </si>
  <si>
    <t>I.4.1.</t>
  </si>
  <si>
    <t>Intervencija na lokaciji korisnika:
započeti 1 sat + 2 sata za dolazak i odlazak</t>
  </si>
  <si>
    <t>sat</t>
  </si>
  <si>
    <t>Ukupno I.4., Hitne intervencije</t>
  </si>
  <si>
    <t xml:space="preserve">SVEUKUPNO </t>
  </si>
  <si>
    <t>Nabava i isporuka opreme</t>
  </si>
  <si>
    <t>OPREMA</t>
  </si>
  <si>
    <t>II.1</t>
  </si>
  <si>
    <t>Baterije za logger, Cello uređaj, Technolog</t>
  </si>
  <si>
    <t>II.2</t>
  </si>
  <si>
    <t>Antena za logger, riblja kost na pocinčanom stupu visine 1-2m</t>
  </si>
  <si>
    <t>II.3</t>
  </si>
  <si>
    <t>Baterija za Hydrins</t>
  </si>
  <si>
    <t>II.4</t>
  </si>
  <si>
    <t>Reed kontakt za vodomjere</t>
  </si>
  <si>
    <t>II.5</t>
  </si>
  <si>
    <t>Servisni kit za regulator tlaka Cla-Val NGE 90-01/DN50-DN100</t>
  </si>
  <si>
    <t>II.6</t>
  </si>
  <si>
    <r>
      <rPr>
        <sz val="12"/>
        <color rgb="FF000000"/>
        <rFont val="Arial"/>
        <family val="2"/>
        <charset val="238"/>
      </rPr>
      <t>Servisni kit za regulator tlaka Cla-Val NGE 90-01/DN125</t>
    </r>
    <r>
      <rPr>
        <sz val="12"/>
        <rFont val="Arial"/>
        <family val="2"/>
        <charset val="1"/>
      </rPr>
      <t>-DN200</t>
    </r>
  </si>
  <si>
    <t>II.7</t>
  </si>
  <si>
    <t>Ručka za geofon AQUASCOPE 3, Gutterman</t>
  </si>
  <si>
    <t>II.8</t>
  </si>
  <si>
    <t>Ultrazvučna sonda za mjerenje protoka tekućine u cijevima promjera 10-400 mm za mjerač protoka Fluxus F401 i F601, Flexim</t>
  </si>
  <si>
    <t>II.9</t>
  </si>
  <si>
    <t>Logger protoka i tlaka, Cello 4S, Technolog</t>
  </si>
  <si>
    <t>Ukupno II, Oprema</t>
  </si>
  <si>
    <t>UKUPNO: Pregled mjerno-regulacijskih uređaja, hitne intervencije, servis i utvrđivanje mjesta propuštanja</t>
  </si>
  <si>
    <t>I.</t>
  </si>
  <si>
    <t>Pregled mjerno-regulacijskih uređaja, hitne intervencije, servis i utvrđivanje mjesta propuštanja</t>
  </si>
  <si>
    <t>II.</t>
  </si>
  <si>
    <t xml:space="preserve">UKUPNO: </t>
  </si>
  <si>
    <t>Ev.br.:  EJN - 183 /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</si>
</sst>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&quot; kn&quot;_-;\-* #,##0.00&quot; kn&quot;_-;_-* \-??&quot; kn&quot;_-;_-@_-"/>
    <numFmt numFmtId="165" formatCode="#,##0.00\ [$€-1];\-#,##0.00\ [$€-1]"/>
    <numFmt numFmtId="166" formatCode="#,##0.00&quot; kn&quot;;[Red]\-#,##0.00&quot; kn&quot;"/>
    <numFmt numFmtId="167" formatCode="_-* #,##0.00&quot;kn&quot;_-;\-* #,##0.00&quot;kn&quot;_-;_-* \-??&quot;kn&quot;_-;_-@_-"/>
  </numFmts>
  <fonts count="17" x14ac:knownFonts="1"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26"/>
      <color rgb="FF000000"/>
      <name val="Arial"/>
      <family val="2"/>
      <charset val="238"/>
    </font>
    <font>
      <b/>
      <sz val="2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1"/>
    </font>
    <font>
      <b/>
      <sz val="11"/>
      <name val="Arial"/>
      <family val="2"/>
      <charset val="1"/>
    </font>
    <font>
      <sz val="11"/>
      <name val="Arial"/>
      <family val="2"/>
      <charset val="1"/>
    </font>
    <font>
      <sz val="11"/>
      <color rgb="FF000000"/>
      <name val="Times New Roman"/>
      <family val="1"/>
      <charset val="238"/>
    </font>
    <font>
      <b/>
      <sz val="12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name val="Arial"/>
      <family val="2"/>
      <charset val="1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BFBFBF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A6A6A6"/>
        <bgColor rgb="FFBFBFBF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/>
    <xf numFmtId="164" fontId="16" fillId="0" borderId="0" applyBorder="0" applyProtection="0"/>
    <xf numFmtId="0" fontId="16" fillId="0" borderId="0"/>
    <xf numFmtId="0" fontId="1" fillId="0" borderId="0"/>
    <xf numFmtId="0" fontId="16" fillId="0" borderId="0"/>
  </cellStyleXfs>
  <cellXfs count="97">
    <xf numFmtId="0" fontId="0" fillId="0" borderId="0" xfId="0"/>
    <xf numFmtId="0" fontId="4" fillId="4" borderId="3" xfId="0" applyFont="1" applyFill="1" applyBorder="1" applyAlignment="1">
      <alignment horizontal="left" wrapText="1"/>
    </xf>
    <xf numFmtId="0" fontId="1" fillId="0" borderId="0" xfId="0" applyFont="1"/>
    <xf numFmtId="0" fontId="2" fillId="0" borderId="0" xfId="2" applyFont="1"/>
    <xf numFmtId="0" fontId="3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5" fillId="0" borderId="0" xfId="2" applyFont="1" applyAlignment="1">
      <alignment horizontal="center" vertical="center" wrapText="1"/>
    </xf>
    <xf numFmtId="0" fontId="6" fillId="0" borderId="0" xfId="2" applyFont="1" applyAlignment="1">
      <alignment horizontal="center" wrapText="1"/>
    </xf>
    <xf numFmtId="0" fontId="2" fillId="0" borderId="0" xfId="2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2" fontId="0" fillId="0" borderId="0" xfId="0" applyNumberFormat="1"/>
    <xf numFmtId="0" fontId="9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2" fontId="9" fillId="3" borderId="2" xfId="0" applyNumberFormat="1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/>
    </xf>
    <xf numFmtId="0" fontId="11" fillId="0" borderId="0" xfId="0" applyFont="1"/>
    <xf numFmtId="49" fontId="10" fillId="0" borderId="4" xfId="0" applyNumberFormat="1" applyFont="1" applyBorder="1" applyAlignment="1">
      <alignment horizontal="center"/>
    </xf>
    <xf numFmtId="0" fontId="10" fillId="0" borderId="3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2" fontId="10" fillId="0" borderId="3" xfId="1" applyNumberFormat="1" applyFont="1" applyBorder="1" applyAlignment="1" applyProtection="1">
      <alignment horizontal="right"/>
    </xf>
    <xf numFmtId="165" fontId="10" fillId="0" borderId="3" xfId="1" applyNumberFormat="1" applyFont="1" applyBorder="1" applyAlignment="1" applyProtection="1">
      <alignment horizontal="right"/>
    </xf>
    <xf numFmtId="49" fontId="10" fillId="5" borderId="4" xfId="0" applyNumberFormat="1" applyFont="1" applyFill="1" applyBorder="1" applyAlignment="1">
      <alignment horizontal="center"/>
    </xf>
    <xf numFmtId="165" fontId="10" fillId="5" borderId="3" xfId="1" applyNumberFormat="1" applyFont="1" applyFill="1" applyBorder="1" applyAlignment="1" applyProtection="1">
      <alignment horizontal="right"/>
    </xf>
    <xf numFmtId="0" fontId="11" fillId="3" borderId="0" xfId="0" applyFont="1" applyFill="1"/>
    <xf numFmtId="49" fontId="9" fillId="4" borderId="3" xfId="0" applyNumberFormat="1" applyFont="1" applyFill="1" applyBorder="1" applyAlignment="1">
      <alignment horizontal="center"/>
    </xf>
    <xf numFmtId="49" fontId="10" fillId="3" borderId="3" xfId="0" applyNumberFormat="1" applyFont="1" applyFill="1" applyBorder="1" applyAlignment="1">
      <alignment horizontal="center"/>
    </xf>
    <xf numFmtId="0" fontId="10" fillId="0" borderId="3" xfId="0" applyFont="1" applyBorder="1" applyAlignment="1">
      <alignment horizontal="left" wrapText="1"/>
    </xf>
    <xf numFmtId="0" fontId="0" fillId="3" borderId="0" xfId="0" applyFill="1"/>
    <xf numFmtId="49" fontId="4" fillId="2" borderId="3" xfId="0" applyNumberFormat="1" applyFont="1" applyFill="1" applyBorder="1" applyAlignment="1">
      <alignment horizontal="center" vertical="center"/>
    </xf>
    <xf numFmtId="165" fontId="2" fillId="5" borderId="3" xfId="1" applyNumberFormat="1" applyFont="1" applyFill="1" applyBorder="1" applyAlignment="1" applyProtection="1">
      <alignment horizontal="right"/>
    </xf>
    <xf numFmtId="49" fontId="4" fillId="3" borderId="3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/>
    </xf>
    <xf numFmtId="2" fontId="2" fillId="0" borderId="6" xfId="1" applyNumberFormat="1" applyFont="1" applyBorder="1" applyAlignment="1" applyProtection="1">
      <alignment horizontal="center"/>
    </xf>
    <xf numFmtId="164" fontId="2" fillId="0" borderId="7" xfId="1" applyFont="1" applyBorder="1" applyAlignment="1" applyProtection="1">
      <alignment horizontal="center"/>
    </xf>
    <xf numFmtId="0" fontId="4" fillId="4" borderId="3" xfId="0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2" fontId="2" fillId="0" borderId="3" xfId="1" applyNumberFormat="1" applyFont="1" applyBorder="1" applyAlignment="1" applyProtection="1">
      <alignment horizontal="right"/>
    </xf>
    <xf numFmtId="165" fontId="2" fillId="0" borderId="3" xfId="1" applyNumberFormat="1" applyFont="1" applyBorder="1" applyAlignment="1" applyProtection="1">
      <alignment horizontal="right"/>
    </xf>
    <xf numFmtId="0" fontId="2" fillId="0" borderId="5" xfId="0" applyFont="1" applyBorder="1" applyAlignment="1">
      <alignment horizontal="left" wrapText="1"/>
    </xf>
    <xf numFmtId="0" fontId="4" fillId="3" borderId="3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left" wrapText="1"/>
    </xf>
    <xf numFmtId="0" fontId="4" fillId="3" borderId="6" xfId="0" applyFont="1" applyFill="1" applyBorder="1" applyAlignment="1">
      <alignment horizontal="left" wrapText="1"/>
    </xf>
    <xf numFmtId="2" fontId="4" fillId="3" borderId="6" xfId="0" applyNumberFormat="1" applyFont="1" applyFill="1" applyBorder="1" applyAlignment="1">
      <alignment horizontal="left" wrapText="1"/>
    </xf>
    <xf numFmtId="164" fontId="4" fillId="3" borderId="7" xfId="0" applyNumberFormat="1" applyFont="1" applyFill="1" applyBorder="1" applyAlignment="1">
      <alignment horizontal="center"/>
    </xf>
    <xf numFmtId="2" fontId="4" fillId="4" borderId="3" xfId="0" applyNumberFormat="1" applyFont="1" applyFill="1" applyBorder="1" applyAlignment="1">
      <alignment horizontal="center"/>
    </xf>
    <xf numFmtId="49" fontId="4" fillId="4" borderId="3" xfId="0" applyNumberFormat="1" applyFont="1" applyFill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left" wrapText="1" indent="1"/>
    </xf>
    <xf numFmtId="0" fontId="2" fillId="0" borderId="3" xfId="0" applyFont="1" applyBorder="1" applyAlignment="1">
      <alignment horizontal="center" wrapText="1"/>
    </xf>
    <xf numFmtId="49" fontId="2" fillId="0" borderId="8" xfId="0" applyNumberFormat="1" applyFont="1" applyBorder="1" applyAlignment="1">
      <alignment horizontal="center"/>
    </xf>
    <xf numFmtId="0" fontId="2" fillId="0" borderId="6" xfId="0" applyFont="1" applyBorder="1" applyAlignment="1">
      <alignment horizontal="left" wrapText="1" indent="1"/>
    </xf>
    <xf numFmtId="0" fontId="2" fillId="0" borderId="6" xfId="0" applyFont="1" applyBorder="1" applyAlignment="1">
      <alignment horizontal="center" wrapText="1"/>
    </xf>
    <xf numFmtId="2" fontId="2" fillId="0" borderId="7" xfId="1" applyNumberFormat="1" applyFont="1" applyBorder="1" applyAlignment="1" applyProtection="1">
      <alignment horizontal="right"/>
    </xf>
    <xf numFmtId="0" fontId="2" fillId="0" borderId="6" xfId="0" applyFont="1" applyBorder="1" applyAlignment="1">
      <alignment horizontal="left" vertical="top" wrapText="1"/>
    </xf>
    <xf numFmtId="3" fontId="2" fillId="0" borderId="6" xfId="0" applyNumberFormat="1" applyFont="1" applyBorder="1" applyAlignment="1">
      <alignment horizontal="center"/>
    </xf>
    <xf numFmtId="2" fontId="2" fillId="0" borderId="7" xfId="1" applyNumberFormat="1" applyFont="1" applyBorder="1" applyAlignment="1" applyProtection="1">
      <alignment horizontal="center"/>
    </xf>
    <xf numFmtId="164" fontId="2" fillId="0" borderId="3" xfId="1" applyFont="1" applyBorder="1" applyAlignment="1" applyProtection="1">
      <alignment horizontal="center"/>
    </xf>
    <xf numFmtId="0" fontId="4" fillId="4" borderId="5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center"/>
    </xf>
    <xf numFmtId="2" fontId="2" fillId="4" borderId="7" xfId="0" applyNumberFormat="1" applyFont="1" applyFill="1" applyBorder="1" applyAlignment="1">
      <alignment horizontal="center"/>
    </xf>
    <xf numFmtId="165" fontId="4" fillId="5" borderId="3" xfId="1" applyNumberFormat="1" applyFont="1" applyFill="1" applyBorder="1" applyAlignment="1" applyProtection="1">
      <alignment horizontal="right"/>
    </xf>
    <xf numFmtId="0" fontId="2" fillId="0" borderId="0" xfId="0" applyFont="1"/>
    <xf numFmtId="2" fontId="2" fillId="0" borderId="0" xfId="0" applyNumberFormat="1" applyFont="1"/>
    <xf numFmtId="166" fontId="0" fillId="3" borderId="0" xfId="0" applyNumberFormat="1" applyFill="1"/>
    <xf numFmtId="0" fontId="13" fillId="3" borderId="9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49" fontId="14" fillId="0" borderId="11" xfId="0" applyNumberFormat="1" applyFont="1" applyBorder="1" applyAlignment="1">
      <alignment horizontal="center"/>
    </xf>
    <xf numFmtId="0" fontId="14" fillId="3" borderId="3" xfId="4" applyFont="1" applyFill="1" applyBorder="1" applyAlignment="1">
      <alignment horizontal="left" wrapText="1"/>
    </xf>
    <xf numFmtId="0" fontId="14" fillId="0" borderId="3" xfId="0" applyFont="1" applyBorder="1" applyAlignment="1">
      <alignment horizontal="center"/>
    </xf>
    <xf numFmtId="3" fontId="14" fillId="0" borderId="3" xfId="0" applyNumberFormat="1" applyFont="1" applyBorder="1" applyAlignment="1">
      <alignment horizontal="center"/>
    </xf>
    <xf numFmtId="165" fontId="2" fillId="0" borderId="12" xfId="1" applyNumberFormat="1" applyFont="1" applyBorder="1" applyAlignment="1" applyProtection="1">
      <alignment horizontal="right"/>
    </xf>
    <xf numFmtId="0" fontId="13" fillId="4" borderId="13" xfId="0" applyFont="1" applyFill="1" applyBorder="1" applyAlignment="1">
      <alignment horizontal="center"/>
    </xf>
    <xf numFmtId="0" fontId="13" fillId="4" borderId="14" xfId="0" applyFont="1" applyFill="1" applyBorder="1" applyAlignment="1">
      <alignment horizontal="left"/>
    </xf>
    <xf numFmtId="0" fontId="13" fillId="4" borderId="14" xfId="0" applyFont="1" applyFill="1" applyBorder="1" applyAlignment="1">
      <alignment horizontal="center"/>
    </xf>
    <xf numFmtId="165" fontId="4" fillId="5" borderId="15" xfId="1" applyNumberFormat="1" applyFont="1" applyFill="1" applyBorder="1" applyAlignment="1" applyProtection="1">
      <alignment horizontal="right"/>
    </xf>
    <xf numFmtId="165" fontId="0" fillId="0" borderId="0" xfId="0" applyNumberFormat="1"/>
    <xf numFmtId="167" fontId="0" fillId="0" borderId="0" xfId="0" applyNumberFormat="1"/>
    <xf numFmtId="0" fontId="4" fillId="4" borderId="3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 wrapText="1"/>
    </xf>
    <xf numFmtId="0" fontId="9" fillId="4" borderId="3" xfId="0" applyFont="1" applyFill="1" applyBorder="1" applyAlignment="1">
      <alignment horizontal="left" wrapText="1"/>
    </xf>
    <xf numFmtId="0" fontId="9" fillId="4" borderId="3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left" vertical="center"/>
    </xf>
    <xf numFmtId="0" fontId="14" fillId="0" borderId="3" xfId="0" applyFont="1" applyBorder="1" applyAlignment="1">
      <alignment horizontal="left"/>
    </xf>
    <xf numFmtId="0" fontId="13" fillId="2" borderId="17" xfId="0" applyFont="1" applyFill="1" applyBorder="1" applyAlignment="1">
      <alignment horizontal="left"/>
    </xf>
  </cellXfs>
  <cellStyles count="5">
    <cellStyle name="Normal 107" xfId="2" xr:uid="{00000000-0005-0000-0000-000006000000}"/>
    <cellStyle name="Normal 2" xfId="3" xr:uid="{00000000-0005-0000-0000-000007000000}"/>
    <cellStyle name="Normalno" xfId="0" builtinId="0"/>
    <cellStyle name="Obično 2" xfId="4" xr:uid="{00000000-0005-0000-0000-000008000000}"/>
    <cellStyle name="Valuta" xfId="1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0"/>
  <sheetViews>
    <sheetView topLeftCell="A58" zoomScaleNormal="100" workbookViewId="0">
      <selection activeCell="A17" sqref="A17"/>
    </sheetView>
  </sheetViews>
  <sheetFormatPr defaultColWidth="8.7109375" defaultRowHeight="15" x14ac:dyDescent="0.25"/>
  <cols>
    <col min="1" max="1" width="99.42578125" customWidth="1"/>
  </cols>
  <sheetData>
    <row r="1" spans="1:1" x14ac:dyDescent="0.25">
      <c r="A1" s="2"/>
    </row>
    <row r="2" spans="1:1" x14ac:dyDescent="0.25">
      <c r="A2" s="2"/>
    </row>
    <row r="3" spans="1:1" x14ac:dyDescent="0.25">
      <c r="A3" s="2"/>
    </row>
    <row r="4" spans="1:1" x14ac:dyDescent="0.25">
      <c r="A4" s="3"/>
    </row>
    <row r="5" spans="1:1" x14ac:dyDescent="0.25">
      <c r="A5" s="2"/>
    </row>
    <row r="6" spans="1:1" x14ac:dyDescent="0.25">
      <c r="A6" s="2"/>
    </row>
    <row r="7" spans="1:1" x14ac:dyDescent="0.25">
      <c r="A7" s="4"/>
    </row>
    <row r="8" spans="1:1" x14ac:dyDescent="0.25">
      <c r="A8" s="5"/>
    </row>
    <row r="9" spans="1:1" x14ac:dyDescent="0.25">
      <c r="A9" s="5"/>
    </row>
    <row r="10" spans="1:1" x14ac:dyDescent="0.25">
      <c r="A10" s="2"/>
    </row>
    <row r="11" spans="1:1" x14ac:dyDescent="0.25">
      <c r="A11" s="2"/>
    </row>
    <row r="12" spans="1:1" x14ac:dyDescent="0.25">
      <c r="A12" s="2"/>
    </row>
    <row r="13" spans="1:1" x14ac:dyDescent="0.25">
      <c r="A13" s="2"/>
    </row>
    <row r="14" spans="1:1" ht="74.25" customHeight="1" x14ac:dyDescent="0.25">
      <c r="A14" s="6" t="s">
        <v>0</v>
      </c>
    </row>
    <row r="15" spans="1:1" ht="52.5" x14ac:dyDescent="0.4">
      <c r="A15" s="7" t="s">
        <v>1</v>
      </c>
    </row>
    <row r="16" spans="1:1" x14ac:dyDescent="0.25">
      <c r="A16" s="8"/>
    </row>
    <row r="17" spans="1:1" x14ac:dyDescent="0.25">
      <c r="A17" s="5" t="s">
        <v>79</v>
      </c>
    </row>
    <row r="18" spans="1:1" x14ac:dyDescent="0.25">
      <c r="A18" s="2"/>
    </row>
    <row r="19" spans="1:1" x14ac:dyDescent="0.25">
      <c r="A19" s="2"/>
    </row>
    <row r="20" spans="1:1" x14ac:dyDescent="0.25">
      <c r="A20" s="2"/>
    </row>
    <row r="21" spans="1:1" x14ac:dyDescent="0.25">
      <c r="A21" s="2"/>
    </row>
    <row r="22" spans="1:1" x14ac:dyDescent="0.25">
      <c r="A22" s="2"/>
    </row>
    <row r="23" spans="1:1" x14ac:dyDescent="0.25">
      <c r="A23" s="2"/>
    </row>
    <row r="24" spans="1:1" x14ac:dyDescent="0.25">
      <c r="A24" s="2"/>
    </row>
    <row r="25" spans="1:1" x14ac:dyDescent="0.25">
      <c r="A25" s="2"/>
    </row>
    <row r="26" spans="1:1" x14ac:dyDescent="0.25">
      <c r="A26" s="2"/>
    </row>
    <row r="27" spans="1:1" x14ac:dyDescent="0.25">
      <c r="A27" s="2"/>
    </row>
    <row r="28" spans="1:1" x14ac:dyDescent="0.25">
      <c r="A28" s="2"/>
    </row>
    <row r="29" spans="1:1" x14ac:dyDescent="0.25">
      <c r="A29" s="9"/>
    </row>
    <row r="30" spans="1:1" x14ac:dyDescent="0.25">
      <c r="A30" s="2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5"/>
  <sheetViews>
    <sheetView zoomScale="110" zoomScaleNormal="110" workbookViewId="0">
      <pane ySplit="2" topLeftCell="A24" activePane="bottomLeft" state="frozen"/>
      <selection pane="bottomLeft" activeCell="J7" sqref="J7"/>
    </sheetView>
  </sheetViews>
  <sheetFormatPr defaultColWidth="8.7109375" defaultRowHeight="15" x14ac:dyDescent="0.25"/>
  <cols>
    <col min="1" max="1" width="8.28515625" customWidth="1"/>
    <col min="2" max="2" width="46.85546875" customWidth="1"/>
    <col min="3" max="3" width="9" customWidth="1"/>
    <col min="4" max="4" width="11.42578125" customWidth="1"/>
    <col min="5" max="5" width="17.5703125" style="10" customWidth="1"/>
    <col min="6" max="6" width="18.7109375" customWidth="1"/>
  </cols>
  <sheetData>
    <row r="1" spans="1:6" ht="48" customHeight="1" x14ac:dyDescent="0.25">
      <c r="A1" s="91" t="s">
        <v>2</v>
      </c>
      <c r="B1" s="91"/>
      <c r="C1" s="91"/>
      <c r="D1" s="91"/>
      <c r="E1" s="91"/>
      <c r="F1" s="91"/>
    </row>
    <row r="2" spans="1:6" ht="41.65" customHeight="1" x14ac:dyDescent="0.25">
      <c r="A2" s="11" t="s">
        <v>3</v>
      </c>
      <c r="B2" s="11" t="s">
        <v>4</v>
      </c>
      <c r="C2" s="11" t="s">
        <v>5</v>
      </c>
      <c r="D2" s="12" t="s">
        <v>6</v>
      </c>
      <c r="E2" s="13" t="s">
        <v>7</v>
      </c>
      <c r="F2" s="12" t="s">
        <v>8</v>
      </c>
    </row>
    <row r="3" spans="1:6" s="15" customFormat="1" ht="115.15" customHeight="1" x14ac:dyDescent="0.25">
      <c r="A3" s="14" t="s">
        <v>9</v>
      </c>
      <c r="B3" s="88" t="s">
        <v>10</v>
      </c>
      <c r="C3" s="88"/>
      <c r="D3" s="88"/>
      <c r="E3" s="88"/>
      <c r="F3" s="88"/>
    </row>
    <row r="4" spans="1:6" s="15" customFormat="1" ht="28.5" x14ac:dyDescent="0.25">
      <c r="A4" s="16" t="s">
        <v>11</v>
      </c>
      <c r="B4" s="17" t="s">
        <v>12</v>
      </c>
      <c r="C4" s="18" t="s">
        <v>13</v>
      </c>
      <c r="D4" s="19">
        <v>74</v>
      </c>
      <c r="E4" s="20"/>
      <c r="F4" s="21">
        <f>D4*E4</f>
        <v>0</v>
      </c>
    </row>
    <row r="5" spans="1:6" s="24" customFormat="1" ht="15" customHeight="1" x14ac:dyDescent="0.25">
      <c r="A5" s="22"/>
      <c r="B5" s="92" t="s">
        <v>14</v>
      </c>
      <c r="C5" s="92"/>
      <c r="D5" s="92"/>
      <c r="E5" s="92"/>
      <c r="F5" s="23">
        <f>SUM(F4)</f>
        <v>0</v>
      </c>
    </row>
    <row r="6" spans="1:6" s="15" customFormat="1" ht="15" customHeight="1" x14ac:dyDescent="0.25">
      <c r="A6" s="25" t="s">
        <v>15</v>
      </c>
      <c r="B6" s="88" t="s">
        <v>16</v>
      </c>
      <c r="C6" s="88"/>
      <c r="D6" s="88"/>
      <c r="E6" s="88"/>
      <c r="F6" s="88"/>
    </row>
    <row r="7" spans="1:6" s="15" customFormat="1" ht="45.4" customHeight="1" x14ac:dyDescent="0.25">
      <c r="A7" s="25"/>
      <c r="B7" s="89" t="s">
        <v>17</v>
      </c>
      <c r="C7" s="89"/>
      <c r="D7" s="89"/>
      <c r="E7" s="89"/>
      <c r="F7" s="89"/>
    </row>
    <row r="8" spans="1:6" s="28" customFormat="1" ht="25.5" customHeight="1" x14ac:dyDescent="0.25">
      <c r="A8" s="26" t="s">
        <v>18</v>
      </c>
      <c r="B8" s="27" t="s">
        <v>19</v>
      </c>
      <c r="C8" s="18" t="s">
        <v>20</v>
      </c>
      <c r="D8" s="18">
        <v>10</v>
      </c>
      <c r="E8" s="20"/>
      <c r="F8" s="21">
        <f>D8*E8</f>
        <v>0</v>
      </c>
    </row>
    <row r="9" spans="1:6" s="28" customFormat="1" ht="25.5" customHeight="1" x14ac:dyDescent="0.25">
      <c r="A9" s="26" t="s">
        <v>21</v>
      </c>
      <c r="B9" s="27" t="s">
        <v>22</v>
      </c>
      <c r="C9" s="18" t="s">
        <v>20</v>
      </c>
      <c r="D9" s="18">
        <v>8</v>
      </c>
      <c r="E9" s="20"/>
      <c r="F9" s="21">
        <f>D9*E9</f>
        <v>0</v>
      </c>
    </row>
    <row r="10" spans="1:6" s="15" customFormat="1" ht="15" customHeight="1" x14ac:dyDescent="0.25">
      <c r="A10" s="25" t="s">
        <v>23</v>
      </c>
      <c r="B10" s="88" t="s">
        <v>24</v>
      </c>
      <c r="C10" s="88"/>
      <c r="D10" s="88"/>
      <c r="E10" s="88"/>
      <c r="F10" s="88"/>
    </row>
    <row r="11" spans="1:6" s="15" customFormat="1" ht="107.65" customHeight="1" x14ac:dyDescent="0.25">
      <c r="A11" s="25"/>
      <c r="B11" s="89" t="s">
        <v>25</v>
      </c>
      <c r="C11" s="89"/>
      <c r="D11" s="89"/>
      <c r="E11" s="89"/>
      <c r="F11" s="89"/>
    </row>
    <row r="12" spans="1:6" s="28" customFormat="1" ht="25.5" customHeight="1" x14ac:dyDescent="0.25">
      <c r="A12" s="26" t="s">
        <v>26</v>
      </c>
      <c r="B12" s="27" t="s">
        <v>19</v>
      </c>
      <c r="C12" s="18" t="s">
        <v>20</v>
      </c>
      <c r="D12" s="18">
        <v>2</v>
      </c>
      <c r="E12" s="20"/>
      <c r="F12" s="21">
        <f>D12*E12</f>
        <v>0</v>
      </c>
    </row>
    <row r="13" spans="1:6" s="28" customFormat="1" ht="25.5" customHeight="1" x14ac:dyDescent="0.25">
      <c r="A13" s="26" t="s">
        <v>27</v>
      </c>
      <c r="B13" s="27" t="s">
        <v>28</v>
      </c>
      <c r="C13" s="18" t="s">
        <v>20</v>
      </c>
      <c r="D13" s="18">
        <v>2</v>
      </c>
      <c r="E13" s="20"/>
      <c r="F13" s="21">
        <f>D13*E13</f>
        <v>0</v>
      </c>
    </row>
    <row r="15" spans="1:6" s="28" customFormat="1" ht="25.5" customHeight="1" x14ac:dyDescent="0.25">
      <c r="A15" s="29"/>
      <c r="B15" s="90" t="s">
        <v>29</v>
      </c>
      <c r="C15" s="90"/>
      <c r="D15" s="90"/>
      <c r="E15" s="90"/>
      <c r="F15" s="30">
        <f>SUM(F8:F14)</f>
        <v>0</v>
      </c>
    </row>
    <row r="16" spans="1:6" s="28" customFormat="1" ht="25.9" customHeight="1" x14ac:dyDescent="0.25">
      <c r="A16" s="31"/>
      <c r="B16" s="32"/>
      <c r="C16" s="33"/>
      <c r="D16" s="33"/>
      <c r="E16" s="34"/>
      <c r="F16" s="35"/>
    </row>
    <row r="17" spans="1:6" s="15" customFormat="1" ht="25.9" customHeight="1" x14ac:dyDescent="0.25">
      <c r="A17" s="36" t="s">
        <v>30</v>
      </c>
      <c r="B17" s="87" t="s">
        <v>31</v>
      </c>
      <c r="C17" s="87"/>
      <c r="D17" s="87"/>
      <c r="E17" s="87"/>
      <c r="F17" s="87"/>
    </row>
    <row r="18" spans="1:6" s="15" customFormat="1" ht="27.75" customHeight="1" x14ac:dyDescent="0.25">
      <c r="A18" s="37" t="s">
        <v>32</v>
      </c>
      <c r="B18" s="38" t="s">
        <v>33</v>
      </c>
      <c r="C18" s="39" t="s">
        <v>34</v>
      </c>
      <c r="D18" s="40">
        <v>100</v>
      </c>
      <c r="E18" s="41"/>
      <c r="F18" s="42">
        <f>D18*E18</f>
        <v>0</v>
      </c>
    </row>
    <row r="19" spans="1:6" s="15" customFormat="1" ht="27.75" customHeight="1" x14ac:dyDescent="0.25">
      <c r="A19" s="37" t="s">
        <v>35</v>
      </c>
      <c r="B19" s="43" t="s">
        <v>36</v>
      </c>
      <c r="C19" s="39" t="s">
        <v>37</v>
      </c>
      <c r="D19" s="40">
        <v>1000</v>
      </c>
      <c r="E19" s="41"/>
      <c r="F19" s="42">
        <f>D19*E19</f>
        <v>0</v>
      </c>
    </row>
    <row r="20" spans="1:6" s="15" customFormat="1" ht="22.15" customHeight="1" x14ac:dyDescent="0.25">
      <c r="A20" s="36"/>
      <c r="B20" s="87" t="s">
        <v>38</v>
      </c>
      <c r="C20" s="87"/>
      <c r="D20" s="87"/>
      <c r="E20" s="87"/>
      <c r="F20" s="30">
        <f>F18+F19</f>
        <v>0</v>
      </c>
    </row>
    <row r="21" spans="1:6" s="24" customFormat="1" ht="22.15" customHeight="1" x14ac:dyDescent="0.25">
      <c r="A21" s="44"/>
      <c r="B21" s="45"/>
      <c r="C21" s="46"/>
      <c r="D21" s="46"/>
      <c r="E21" s="47"/>
      <c r="F21" s="48"/>
    </row>
    <row r="22" spans="1:6" ht="29.65" customHeight="1" x14ac:dyDescent="0.25">
      <c r="A22" s="36" t="s">
        <v>39</v>
      </c>
      <c r="B22" s="86" t="s">
        <v>40</v>
      </c>
      <c r="C22" s="86"/>
      <c r="D22" s="86"/>
      <c r="E22" s="86"/>
      <c r="F22" s="86"/>
    </row>
    <row r="23" spans="1:6" ht="33.4" customHeight="1" x14ac:dyDescent="0.25">
      <c r="A23" s="37" t="s">
        <v>41</v>
      </c>
      <c r="B23" s="38" t="s">
        <v>42</v>
      </c>
      <c r="C23" s="39" t="s">
        <v>13</v>
      </c>
      <c r="D23" s="40">
        <f>49*6</f>
        <v>294</v>
      </c>
      <c r="E23" s="41"/>
      <c r="F23" s="42">
        <f>D23*E23</f>
        <v>0</v>
      </c>
    </row>
    <row r="24" spans="1:6" ht="42.4" customHeight="1" x14ac:dyDescent="0.25">
      <c r="A24" s="37" t="s">
        <v>43</v>
      </c>
      <c r="B24" s="38" t="s">
        <v>44</v>
      </c>
      <c r="C24" s="39" t="s">
        <v>13</v>
      </c>
      <c r="D24" s="40">
        <v>144</v>
      </c>
      <c r="E24" s="41"/>
      <c r="F24" s="42">
        <f>D24*E24</f>
        <v>0</v>
      </c>
    </row>
    <row r="25" spans="1:6" ht="30.75" customHeight="1" x14ac:dyDescent="0.25">
      <c r="A25" s="36"/>
      <c r="B25" s="1" t="s">
        <v>45</v>
      </c>
      <c r="C25" s="36"/>
      <c r="D25" s="36"/>
      <c r="E25" s="49"/>
      <c r="F25" s="30">
        <f>F23+F24</f>
        <v>0</v>
      </c>
    </row>
    <row r="26" spans="1:6" s="24" customFormat="1" ht="22.15" customHeight="1" x14ac:dyDescent="0.25">
      <c r="A26" s="44"/>
      <c r="B26" s="45"/>
      <c r="C26" s="46"/>
      <c r="D26" s="46"/>
      <c r="E26" s="47"/>
      <c r="F26" s="48"/>
    </row>
    <row r="27" spans="1:6" ht="24" customHeight="1" x14ac:dyDescent="0.25">
      <c r="A27" s="50" t="s">
        <v>46</v>
      </c>
      <c r="B27" s="87" t="s">
        <v>47</v>
      </c>
      <c r="C27" s="87"/>
      <c r="D27" s="87"/>
      <c r="E27" s="87"/>
      <c r="F27" s="87"/>
    </row>
    <row r="28" spans="1:6" ht="39.75" customHeight="1" x14ac:dyDescent="0.25">
      <c r="A28" s="51" t="s">
        <v>48</v>
      </c>
      <c r="B28" s="52" t="s">
        <v>49</v>
      </c>
      <c r="C28" s="53" t="s">
        <v>50</v>
      </c>
      <c r="D28" s="39">
        <v>12</v>
      </c>
      <c r="E28" s="41"/>
      <c r="F28" s="42">
        <f>D28*E28</f>
        <v>0</v>
      </c>
    </row>
    <row r="29" spans="1:6" ht="30.75" customHeight="1" x14ac:dyDescent="0.25">
      <c r="A29" s="36"/>
      <c r="B29" s="1" t="s">
        <v>51</v>
      </c>
      <c r="C29" s="36"/>
      <c r="D29" s="36"/>
      <c r="E29" s="49"/>
      <c r="F29" s="30">
        <f>F28</f>
        <v>0</v>
      </c>
    </row>
    <row r="30" spans="1:6" x14ac:dyDescent="0.25">
      <c r="A30" s="54"/>
      <c r="B30" s="55"/>
      <c r="C30" s="56"/>
      <c r="D30" s="33"/>
      <c r="E30" s="57"/>
      <c r="F30" s="42"/>
    </row>
    <row r="31" spans="1:6" x14ac:dyDescent="0.25">
      <c r="A31" s="54"/>
      <c r="B31" s="58"/>
      <c r="C31" s="33"/>
      <c r="D31" s="59"/>
      <c r="E31" s="60"/>
      <c r="F31" s="61"/>
    </row>
    <row r="32" spans="1:6" ht="26.65" customHeight="1" x14ac:dyDescent="0.25">
      <c r="A32" s="62" t="s">
        <v>52</v>
      </c>
      <c r="B32" s="63"/>
      <c r="C32" s="63"/>
      <c r="D32" s="64"/>
      <c r="E32" s="65"/>
      <c r="F32" s="66">
        <f>F5+F15+F20+F25+F29</f>
        <v>0</v>
      </c>
    </row>
    <row r="33" spans="1:6" x14ac:dyDescent="0.25">
      <c r="A33" s="67"/>
      <c r="B33" s="67"/>
      <c r="C33" s="67"/>
      <c r="D33" s="67"/>
      <c r="E33" s="68"/>
      <c r="F33" s="69"/>
    </row>
    <row r="34" spans="1:6" x14ac:dyDescent="0.25">
      <c r="A34" s="67"/>
      <c r="B34" s="67"/>
      <c r="C34" s="67"/>
      <c r="D34" s="67"/>
      <c r="E34" s="68"/>
      <c r="F34" s="67"/>
    </row>
    <row r="35" spans="1:6" x14ac:dyDescent="0.25">
      <c r="A35" s="67"/>
      <c r="B35" s="67"/>
      <c r="C35" s="67"/>
      <c r="D35" s="67"/>
      <c r="E35" s="68"/>
      <c r="F35" s="67"/>
    </row>
  </sheetData>
  <mergeCells count="12">
    <mergeCell ref="A1:F1"/>
    <mergeCell ref="B3:F3"/>
    <mergeCell ref="B5:E5"/>
    <mergeCell ref="B6:F6"/>
    <mergeCell ref="B7:F7"/>
    <mergeCell ref="B22:F22"/>
    <mergeCell ref="B27:F27"/>
    <mergeCell ref="B10:F10"/>
    <mergeCell ref="B11:F11"/>
    <mergeCell ref="B15:E15"/>
    <mergeCell ref="B17:F17"/>
    <mergeCell ref="B20:E20"/>
  </mergeCells>
  <pageMargins left="1" right="1" top="1" bottom="1" header="0.51180555555555496" footer="0.51180555555555496"/>
  <pageSetup paperSize="9" firstPageNumber="0" fitToHeight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3"/>
  <sheetViews>
    <sheetView zoomScaleNormal="100" workbookViewId="0">
      <pane ySplit="1" topLeftCell="A17" activePane="bottomLeft" state="frozen"/>
      <selection pane="bottomLeft" activeCell="B6" sqref="B6"/>
    </sheetView>
  </sheetViews>
  <sheetFormatPr defaultColWidth="8.7109375" defaultRowHeight="15" x14ac:dyDescent="0.25"/>
  <cols>
    <col min="2" max="2" width="71" customWidth="1"/>
    <col min="3" max="3" width="14.85546875" customWidth="1"/>
    <col min="4" max="4" width="12.42578125" customWidth="1"/>
    <col min="5" max="5" width="24.28515625" customWidth="1"/>
    <col min="6" max="6" width="20.5703125" customWidth="1"/>
  </cols>
  <sheetData>
    <row r="1" spans="1:6" ht="39" customHeight="1" x14ac:dyDescent="0.25">
      <c r="A1" s="93" t="s">
        <v>53</v>
      </c>
      <c r="B1" s="93"/>
      <c r="C1" s="93"/>
      <c r="D1" s="93"/>
      <c r="E1" s="93"/>
      <c r="F1" s="93"/>
    </row>
    <row r="2" spans="1:6" ht="31.5" x14ac:dyDescent="0.25">
      <c r="A2" s="70" t="s">
        <v>3</v>
      </c>
      <c r="B2" s="71" t="s">
        <v>54</v>
      </c>
      <c r="C2" s="71" t="s">
        <v>5</v>
      </c>
      <c r="D2" s="72" t="s">
        <v>6</v>
      </c>
      <c r="E2" s="73" t="s">
        <v>7</v>
      </c>
      <c r="F2" s="74" t="s">
        <v>8</v>
      </c>
    </row>
    <row r="3" spans="1:6" ht="18.75" customHeight="1" x14ac:dyDescent="0.25">
      <c r="A3" s="75" t="s">
        <v>55</v>
      </c>
      <c r="B3" s="76" t="s">
        <v>56</v>
      </c>
      <c r="C3" s="77" t="s">
        <v>13</v>
      </c>
      <c r="D3" s="78">
        <v>5</v>
      </c>
      <c r="E3" s="42"/>
      <c r="F3" s="79">
        <f t="shared" ref="F3:F11" si="0">D3*E3</f>
        <v>0</v>
      </c>
    </row>
    <row r="4" spans="1:6" ht="18.75" customHeight="1" x14ac:dyDescent="0.25">
      <c r="A4" s="75" t="s">
        <v>57</v>
      </c>
      <c r="B4" s="76" t="s">
        <v>58</v>
      </c>
      <c r="C4" s="77" t="s">
        <v>13</v>
      </c>
      <c r="D4" s="78">
        <v>3</v>
      </c>
      <c r="E4" s="42"/>
      <c r="F4" s="79">
        <f t="shared" si="0"/>
        <v>0</v>
      </c>
    </row>
    <row r="5" spans="1:6" ht="18.75" customHeight="1" x14ac:dyDescent="0.25">
      <c r="A5" s="75" t="s">
        <v>59</v>
      </c>
      <c r="B5" s="76" t="s">
        <v>60</v>
      </c>
      <c r="C5" s="77" t="s">
        <v>13</v>
      </c>
      <c r="D5" s="78">
        <v>4</v>
      </c>
      <c r="E5" s="42"/>
      <c r="F5" s="79">
        <f t="shared" si="0"/>
        <v>0</v>
      </c>
    </row>
    <row r="6" spans="1:6" ht="18.75" customHeight="1" x14ac:dyDescent="0.25">
      <c r="A6" s="75" t="s">
        <v>61</v>
      </c>
      <c r="B6" s="76" t="s">
        <v>62</v>
      </c>
      <c r="C6" s="77" t="s">
        <v>13</v>
      </c>
      <c r="D6" s="78">
        <v>5</v>
      </c>
      <c r="E6" s="42"/>
      <c r="F6" s="79">
        <f t="shared" si="0"/>
        <v>0</v>
      </c>
    </row>
    <row r="7" spans="1:6" ht="18.75" customHeight="1" x14ac:dyDescent="0.25">
      <c r="A7" s="75" t="s">
        <v>63</v>
      </c>
      <c r="B7" s="76" t="s">
        <v>64</v>
      </c>
      <c r="C7" s="77" t="s">
        <v>13</v>
      </c>
      <c r="D7" s="78">
        <v>1</v>
      </c>
      <c r="E7" s="42"/>
      <c r="F7" s="79">
        <f t="shared" si="0"/>
        <v>0</v>
      </c>
    </row>
    <row r="8" spans="1:6" ht="18.75" customHeight="1" x14ac:dyDescent="0.25">
      <c r="A8" s="75" t="s">
        <v>65</v>
      </c>
      <c r="B8" s="76" t="s">
        <v>66</v>
      </c>
      <c r="C8" s="77" t="s">
        <v>13</v>
      </c>
      <c r="D8" s="78">
        <v>1</v>
      </c>
      <c r="E8" s="42"/>
      <c r="F8" s="79">
        <f t="shared" si="0"/>
        <v>0</v>
      </c>
    </row>
    <row r="9" spans="1:6" ht="18" customHeight="1" x14ac:dyDescent="0.25">
      <c r="A9" s="75" t="s">
        <v>67</v>
      </c>
      <c r="B9" s="76" t="s">
        <v>68</v>
      </c>
      <c r="C9" s="77" t="s">
        <v>13</v>
      </c>
      <c r="D9" s="78">
        <v>1</v>
      </c>
      <c r="E9" s="42"/>
      <c r="F9" s="79">
        <f t="shared" si="0"/>
        <v>0</v>
      </c>
    </row>
    <row r="10" spans="1:6" s="28" customFormat="1" ht="30.75" x14ac:dyDescent="0.25">
      <c r="A10" s="75" t="s">
        <v>69</v>
      </c>
      <c r="B10" s="76" t="s">
        <v>70</v>
      </c>
      <c r="C10" s="77" t="s">
        <v>13</v>
      </c>
      <c r="D10" s="78">
        <v>1</v>
      </c>
      <c r="E10" s="42"/>
      <c r="F10" s="79">
        <f t="shared" si="0"/>
        <v>0</v>
      </c>
    </row>
    <row r="11" spans="1:6" s="28" customFormat="1" ht="15.75" x14ac:dyDescent="0.25">
      <c r="A11" s="75" t="s">
        <v>71</v>
      </c>
      <c r="B11" s="76" t="s">
        <v>72</v>
      </c>
      <c r="C11" s="77" t="s">
        <v>13</v>
      </c>
      <c r="D11" s="78">
        <v>5</v>
      </c>
      <c r="E11" s="42"/>
      <c r="F11" s="79">
        <f t="shared" si="0"/>
        <v>0</v>
      </c>
    </row>
    <row r="12" spans="1:6" s="15" customFormat="1" ht="25.9" customHeight="1" x14ac:dyDescent="0.25">
      <c r="A12" s="80"/>
      <c r="B12" s="81" t="s">
        <v>73</v>
      </c>
      <c r="C12" s="82"/>
      <c r="D12" s="82"/>
      <c r="E12" s="82"/>
      <c r="F12" s="83">
        <f>SUM(F3:F11)</f>
        <v>0</v>
      </c>
    </row>
    <row r="13" spans="1:6" x14ac:dyDescent="0.25">
      <c r="F13" s="69"/>
    </row>
  </sheetData>
  <mergeCells count="1">
    <mergeCell ref="A1:F1"/>
  </mergeCells>
  <pageMargins left="0.7" right="0.7" top="0.75" bottom="0.75" header="0.51180555555555496" footer="0.51180555555555496"/>
  <pageSetup paperSize="9" firstPageNumber="0" fitToHeight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8"/>
  <sheetViews>
    <sheetView tabSelected="1" zoomScaleNormal="100" workbookViewId="0">
      <selection activeCell="C30" sqref="C30"/>
    </sheetView>
  </sheetViews>
  <sheetFormatPr defaultColWidth="8.7109375" defaultRowHeight="15" x14ac:dyDescent="0.25"/>
  <cols>
    <col min="2" max="2" width="8.28515625" customWidth="1"/>
    <col min="3" max="3" width="46.85546875" customWidth="1"/>
    <col min="4" max="4" width="9" customWidth="1"/>
    <col min="5" max="5" width="11.42578125" customWidth="1"/>
    <col min="6" max="6" width="17.5703125" customWidth="1"/>
    <col min="7" max="7" width="19.5703125" customWidth="1"/>
    <col min="9" max="9" width="26.42578125" customWidth="1"/>
  </cols>
  <sheetData>
    <row r="1" spans="1:7" ht="31.15" customHeight="1" x14ac:dyDescent="0.25">
      <c r="A1" s="94" t="s">
        <v>74</v>
      </c>
      <c r="B1" s="94"/>
      <c r="C1" s="94"/>
      <c r="D1" s="94"/>
      <c r="E1" s="94"/>
      <c r="F1" s="94"/>
      <c r="G1" s="94"/>
    </row>
    <row r="2" spans="1:7" ht="28.15" customHeight="1" x14ac:dyDescent="0.25">
      <c r="A2" s="77" t="s">
        <v>75</v>
      </c>
      <c r="B2" s="95" t="s">
        <v>76</v>
      </c>
      <c r="C2" s="95"/>
      <c r="D2" s="95"/>
      <c r="E2" s="95"/>
      <c r="F2" s="95"/>
      <c r="G2" s="42">
        <f>'Pregled i intervencije'!F32</f>
        <v>0</v>
      </c>
    </row>
    <row r="3" spans="1:7" ht="28.15" customHeight="1" x14ac:dyDescent="0.25">
      <c r="A3" s="77" t="s">
        <v>77</v>
      </c>
      <c r="B3" s="95" t="s">
        <v>53</v>
      </c>
      <c r="C3" s="95"/>
      <c r="D3" s="95"/>
      <c r="E3" s="95"/>
      <c r="F3" s="95"/>
      <c r="G3" s="42">
        <f>+Oprema!F12</f>
        <v>0</v>
      </c>
    </row>
    <row r="4" spans="1:7" s="15" customFormat="1" ht="25.9" customHeight="1" x14ac:dyDescent="0.25">
      <c r="A4" s="96" t="s">
        <v>78</v>
      </c>
      <c r="B4" s="96"/>
      <c r="C4" s="96"/>
      <c r="D4" s="96"/>
      <c r="E4" s="96"/>
      <c r="F4" s="96"/>
      <c r="G4" s="66">
        <f>SUM(G2+G3)</f>
        <v>0</v>
      </c>
    </row>
    <row r="6" spans="1:7" x14ac:dyDescent="0.25">
      <c r="G6" s="84"/>
    </row>
    <row r="8" spans="1:7" x14ac:dyDescent="0.25">
      <c r="G8" s="85"/>
    </row>
  </sheetData>
  <mergeCells count="4">
    <mergeCell ref="A1:G1"/>
    <mergeCell ref="B2:F2"/>
    <mergeCell ref="B3:F3"/>
    <mergeCell ref="A4:F4"/>
  </mergeCells>
  <pageMargins left="0.7" right="0.7" top="0.75" bottom="0.75" header="0.51180555555555496" footer="0.51180555555555496"/>
  <pageSetup paperSize="9" firstPageNumber="0" fitToHeight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2</vt:i4>
      </vt:variant>
    </vt:vector>
  </HeadingPairs>
  <TitlesOfParts>
    <vt:vector size="6" baseType="lpstr">
      <vt:lpstr>Naslovna</vt:lpstr>
      <vt:lpstr>Pregled i intervencije</vt:lpstr>
      <vt:lpstr>Oprema</vt:lpstr>
      <vt:lpstr>UKUPNO</vt:lpstr>
      <vt:lpstr>Oprema!Podrucje_ispisa</vt:lpstr>
      <vt:lpstr>'Pregled i intervencije'!Podrucje_ispisa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Acer</dc:creator>
  <dc:description/>
  <cp:lastModifiedBy>Dubravka Boban</cp:lastModifiedBy>
  <cp:revision>3</cp:revision>
  <cp:lastPrinted>2021-12-06T09:22:41Z</cp:lastPrinted>
  <dcterms:created xsi:type="dcterms:W3CDTF">2021-02-11T15:08:04Z</dcterms:created>
  <dcterms:modified xsi:type="dcterms:W3CDTF">2025-06-26T11:45:31Z</dcterms:modified>
  <dc:language>hr-HR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